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sar3-fsa01\010総務部\G-0102140-000総務部主計課決算担当\07 総務省／財務局／他都市からの照会\01 （財務局）総務省資料関係\R6決算\03 経営比較分析表\05 HP公表\02 サ推部へ依頼\"/>
    </mc:Choice>
  </mc:AlternateContent>
  <xr:revisionPtr revIDLastSave="0" documentId="13_ncr:1_{533B70F3-4DC5-43BE-8CA7-6B6FE11336D7}" xr6:coauthVersionLast="47" xr6:coauthVersionMax="47" xr10:uidLastSave="{00000000-0000-0000-0000-000000000000}"/>
  <workbookProtection workbookAlgorithmName="SHA-512" workbookHashValue="DN1Naa2Fix1uK6JgnYr7VvqoiQdITrzO2G6EtrrRIeVmAORAZL1W+O5kOewbbnhpksOL2eA66rrhVKPpAffxQA==" workbookSaltValue="R4DsUetPupnvikMkEZudmA==" workbookSpinCount="100000" lockStructure="1"/>
  <bookViews>
    <workbookView xWindow="-120" yWindow="-120" windowWidth="29040" windowHeight="15990" xr2:uid="{00000000-000D-0000-FFFF-FFFF00000000}"/>
  </bookViews>
  <sheets>
    <sheet name="法適用_水道事業" sheetId="4" r:id="rId1"/>
    <sheet name="データ" sheetId="5" state="hidden" r:id="rId2"/>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BB8" i="4" s="1"/>
  <c r="S6" i="5"/>
  <c r="R6" i="5"/>
  <c r="AL8" i="4" s="1"/>
  <c r="Q6" i="5"/>
  <c r="P6" i="5"/>
  <c r="P10" i="4" s="1"/>
  <c r="O6" i="5"/>
  <c r="N6" i="5"/>
  <c r="B10" i="4" s="1"/>
  <c r="M6" i="5"/>
  <c r="L6" i="5"/>
  <c r="W8" i="4" s="1"/>
  <c r="K6" i="5"/>
  <c r="J6" i="5"/>
  <c r="I8" i="4" s="1"/>
  <c r="I6" i="5"/>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K85" i="4"/>
  <c r="J85" i="4"/>
  <c r="H85" i="4"/>
  <c r="F85" i="4"/>
  <c r="BB10" i="4"/>
  <c r="AT10" i="4"/>
  <c r="AL10" i="4"/>
  <c r="W10" i="4"/>
  <c r="I10" i="4"/>
  <c r="AT8" i="4"/>
  <c r="AD8" i="4"/>
  <c r="P8" i="4"/>
  <c r="B8" i="4"/>
</calcChain>
</file>

<file path=xl/sharedStrings.xml><?xml version="1.0" encoding="utf-8"?>
<sst xmlns="http://schemas.openxmlformats.org/spreadsheetml/2006/main" count="228" uniqueCount="111">
  <si>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</si>
  <si>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</si>
  <si>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</si>
  <si>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</si>
  <si>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</si>
  <si>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</si>
  <si>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</si>
  <si>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</si>
  <si>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</si>
  <si>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</si>
  <si>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</si>
  <si>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</si>
  <si>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</si>
  <si>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</si>
  <si>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</si>
  <si>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</si>
  <si>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</si>
  <si>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</si>
  <si>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</si>
  <si>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</si>
  <si>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</si>
  <si>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</si>
  <si>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</si>
  <si>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</si>
  <si>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</si>
  <si>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</si>
  <si>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</si>
  <si>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</si>
  <si>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</si>
  <si>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</si>
  <si>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</si>
  <si>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</si>
  <si>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</si>
  <si>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</si>
  <si>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</si>
  <si>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</si>
  <si>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</si>
  <si>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</si>
  <si>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</si>
  <si>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</si>
  <si>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</si>
  <si>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</si>
  <si>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</si>
  <si>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</si>
  <si>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</si>
  <si>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</si>
  <si>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</si>
  <si>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</si>
  <si>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</si>
  <si>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</si>
  <si>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</si>
  <si>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</si>
  <si>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</si>
  <si>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</si>
  <si>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</si>
  <si>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</si>
  <si>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</si>
  <si>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</si>
  <si>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</si>
  <si>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</si>
  <si>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</si>
  <si>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</si>
  <si>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</si>
  <si>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</si>
  <si>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</si>
  <si>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</si>
  <si>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</si>
  <si>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</si>
  <si>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</si>
  <si>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</si>
  <si>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</si>
  <si>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</si>
  <si>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</si>
  <si>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</si>
  <si>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</si>
  <si>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</si>
  <si>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</si>
  <si>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</si>
  <si>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</si>
  <si>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</si>
  <si>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</si>
  <si>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</si>
  <si>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</si>
  <si>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</si>
  <si>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</si>
  <si>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</si>
  <si>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</si>
  <si>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</si>
  <si>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</si>
  <si>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</si>
  <si>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</si>
  <si>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</si>
  <si>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t>
  </si>
  <si>
    <t>法適用</t>
  </si>
  <si>
    <t>水道事業</t>
  </si>
  <si>
    <t>末端給水事業</t>
  </si>
  <si>
    <t>政令市等</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</si>
  <si>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</si>
  <si>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</si>
  <si>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</si>
  <si>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</si>
  <si>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</si>
  <si>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</si>
  <si>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</si>
  <si>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</si>
  <si>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</si>
  <si>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</si>
  <si>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</si>
  <si>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令和６年度は、「東京水道経営プラン２０２１」の４年目として、計画に掲げた主要施策を中心に事業を着実に実施しました。
　「①経常収支比率」は、100％以上を維持しており、健全な事業運営を行っています。
　「③流動比率」は、令和５年度に比べ上昇しており、100％以上であるため支払い能力に問題はありません。
　「④企業債残高対給水収益比率」は、引き続き企業債の償還促進に努めた結果、類似団体平均値に比べて低い水準で推移しています。
　「⑤料金回収率」及び「⑥給水原価」は、令和５年度と比べて、年間総有収水量が増加したものの、給水原価は高い水準となったことで、料金回収率は低い水準となっています。
　「⑦施設利用率」及び「⑧有収率」は、類似団体平均値を上回り、効率的な施設の運用を行っています。</t>
    <phoneticPr fontId="4"/>
  </si>
  <si>
    <t>　都では従来から、安定給水を確保しながら着実に施設の更新等を行っていくため、施設の経過年数や老朽化の状況を踏まえ、優先順位に配慮した計画的な施設整備を進めています。
　「①有形固定資産減価償却率」及び「②管路経年化率」は、類似団体平均値に比べて低い水準で推移しています。
　「③管路更新率」は、耐震継手管への取替えを進めており、類似団体平均値と概ね同水準で推移しています。</t>
    <phoneticPr fontId="4"/>
  </si>
  <si>
    <t>　今後都の人口が令和12年をピークに減少に転じ、これに伴い料金収入が減少していく中、高度経済成長期に整備した大規模浄水場等の施設を適切に更新していかなければなりません。また、近年の労働力人口の減少や、物価・労務単価の上昇等、水道事業を取り巻く環境が大きく変化する中でも、事業を支える人材の確保・育成を着実に進めていくとともに、適切な財政運営を行っていく必要があります。
　今後とも不断の経営努力による経費縮減と収入確保に努めるとともに、中長期的な視点に立ち、料金収入と企業債のバランスや世代間負担の公平性に配慮しながら財源を確保していきます。また、引き続き政策連携団体とのグループ経営を推進すること等により、効率的な事業運営体制を構築し、持続可能な経営を行っ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</si>
</sst>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1.07</c:v>
                </c:pt>
                <c:pt idx="1">
                  <c:v>1.1399999999999999</c:v>
                </c:pt>
                <c:pt idx="2">
                  <c:v>1.25</c:v>
                </c:pt>
                <c:pt idx="3">
                  <c:v>1.07</c:v>
                </c:pt>
                <c:pt idx="4">
                  <c:v>0.98</c:v>
                </c:pt>
              </c:numCache>
            </c:numRef>
          </c:val>
          <c:extLst>
            <c:ext xmlns:c16="http://schemas.microsoft.com/office/drawing/2014/chart" uri="{C3380CC4-5D6E-409C-BE32-E72D297353CC}">
              <c16:uniqueId val="{00000000-869B-460D-AB31-4C6135E5A45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0.99</c:v>
                </c:pt>
                <c:pt idx="1">
                  <c:v>0.97</c:v>
                </c:pt>
                <c:pt idx="2">
                  <c:v>1</c:v>
                </c:pt>
                <c:pt idx="3">
                  <c:v>0.91</c:v>
                </c:pt>
                <c:pt idx="4">
                  <c:v>0.86</c:v>
                </c:pt>
              </c:numCache>
            </c:numRef>
          </c:val>
          <c:smooth val="0"/>
          <c:extLst>
            <c:ext xmlns:c16="http://schemas.microsoft.com/office/drawing/2014/chart" uri="{C3380CC4-5D6E-409C-BE32-E72D297353CC}">
              <c16:uniqueId val="{00000001-869B-460D-AB31-4C6135E5A45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61.68</c:v>
                </c:pt>
                <c:pt idx="1">
                  <c:v>60.9</c:v>
                </c:pt>
                <c:pt idx="2">
                  <c:v>60.71</c:v>
                </c:pt>
                <c:pt idx="3">
                  <c:v>60.94</c:v>
                </c:pt>
                <c:pt idx="4">
                  <c:v>61.17</c:v>
                </c:pt>
              </c:numCache>
            </c:numRef>
          </c:val>
          <c:extLst>
            <c:ext xmlns:c16="http://schemas.microsoft.com/office/drawing/2014/chart" uri="{C3380CC4-5D6E-409C-BE32-E72D297353CC}">
              <c16:uniqueId val="{00000000-7D96-4E10-BC1C-34DAF6594781}"/>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59.37</c:v>
                </c:pt>
                <c:pt idx="1">
                  <c:v>58.84</c:v>
                </c:pt>
                <c:pt idx="2">
                  <c:v>58.91</c:v>
                </c:pt>
                <c:pt idx="3">
                  <c:v>58.89</c:v>
                </c:pt>
                <c:pt idx="4">
                  <c:v>59.38</c:v>
                </c:pt>
              </c:numCache>
            </c:numRef>
          </c:val>
          <c:smooth val="0"/>
          <c:extLst>
            <c:ext xmlns:c16="http://schemas.microsoft.com/office/drawing/2014/chart" uri="{C3380CC4-5D6E-409C-BE32-E72D297353CC}">
              <c16:uniqueId val="{00000001-7D96-4E10-BC1C-34DAF6594781}"/>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95.7</c:v>
                </c:pt>
                <c:pt idx="1">
                  <c:v>95.99</c:v>
                </c:pt>
                <c:pt idx="2">
                  <c:v>95.7</c:v>
                </c:pt>
                <c:pt idx="3">
                  <c:v>95.51</c:v>
                </c:pt>
                <c:pt idx="4">
                  <c:v>95.94</c:v>
                </c:pt>
              </c:numCache>
            </c:numRef>
          </c:val>
          <c:extLst>
            <c:ext xmlns:c16="http://schemas.microsoft.com/office/drawing/2014/chart" uri="{C3380CC4-5D6E-409C-BE32-E72D297353CC}">
              <c16:uniqueId val="{00000000-572D-4395-A398-C92DADD7A8E7}"/>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93.68</c:v>
                </c:pt>
                <c:pt idx="1">
                  <c:v>94.13</c:v>
                </c:pt>
                <c:pt idx="2">
                  <c:v>93.84</c:v>
                </c:pt>
                <c:pt idx="3">
                  <c:v>93.56</c:v>
                </c:pt>
                <c:pt idx="4">
                  <c:v>93.7</c:v>
                </c:pt>
              </c:numCache>
            </c:numRef>
          </c:val>
          <c:smooth val="0"/>
          <c:extLst>
            <c:ext xmlns:c16="http://schemas.microsoft.com/office/drawing/2014/chart" uri="{C3380CC4-5D6E-409C-BE32-E72D297353CC}">
              <c16:uniqueId val="{00000001-572D-4395-A398-C92DADD7A8E7}"/>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106.56</c:v>
                </c:pt>
                <c:pt idx="1">
                  <c:v>107.67</c:v>
                </c:pt>
                <c:pt idx="2">
                  <c:v>104.2</c:v>
                </c:pt>
                <c:pt idx="3">
                  <c:v>100.54</c:v>
                </c:pt>
                <c:pt idx="4">
                  <c:v>100.08</c:v>
                </c:pt>
              </c:numCache>
            </c:numRef>
          </c:val>
          <c:extLst>
            <c:ext xmlns:c16="http://schemas.microsoft.com/office/drawing/2014/chart" uri="{C3380CC4-5D6E-409C-BE32-E72D297353CC}">
              <c16:uniqueId val="{00000000-B453-4C5C-9B84-18D7F1C8B909}"/>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108.59</c:v>
                </c:pt>
                <c:pt idx="1">
                  <c:v>110.89</c:v>
                </c:pt>
                <c:pt idx="2">
                  <c:v>107.97</c:v>
                </c:pt>
                <c:pt idx="3">
                  <c:v>106.75</c:v>
                </c:pt>
                <c:pt idx="4">
                  <c:v>106.39</c:v>
                </c:pt>
              </c:numCache>
            </c:numRef>
          </c:val>
          <c:smooth val="0"/>
          <c:extLst>
            <c:ext xmlns:c16="http://schemas.microsoft.com/office/drawing/2014/chart" uri="{C3380CC4-5D6E-409C-BE32-E72D297353CC}">
              <c16:uniqueId val="{00000001-B453-4C5C-9B84-18D7F1C8B909}"/>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49.1</c:v>
                </c:pt>
                <c:pt idx="1">
                  <c:v>49.78</c:v>
                </c:pt>
                <c:pt idx="2">
                  <c:v>50.03</c:v>
                </c:pt>
                <c:pt idx="3">
                  <c:v>50.23</c:v>
                </c:pt>
                <c:pt idx="4">
                  <c:v>49.81</c:v>
                </c:pt>
              </c:numCache>
            </c:numRef>
          </c:val>
          <c:extLst>
            <c:ext xmlns:c16="http://schemas.microsoft.com/office/drawing/2014/chart" uri="{C3380CC4-5D6E-409C-BE32-E72D297353CC}">
              <c16:uniqueId val="{00000000-0638-4640-BE0B-9CE50FB0BB8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50.32</c:v>
                </c:pt>
                <c:pt idx="1">
                  <c:v>50.93</c:v>
                </c:pt>
                <c:pt idx="2">
                  <c:v>51.24</c:v>
                </c:pt>
                <c:pt idx="3">
                  <c:v>51.59</c:v>
                </c:pt>
                <c:pt idx="4">
                  <c:v>51.71</c:v>
                </c:pt>
              </c:numCache>
            </c:numRef>
          </c:val>
          <c:smooth val="0"/>
          <c:extLst>
            <c:ext xmlns:c16="http://schemas.microsoft.com/office/drawing/2014/chart" uri="{C3380CC4-5D6E-409C-BE32-E72D297353CC}">
              <c16:uniqueId val="{00000001-0638-4640-BE0B-9CE50FB0BB8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18.79</c:v>
                </c:pt>
                <c:pt idx="1">
                  <c:v>19.89</c:v>
                </c:pt>
                <c:pt idx="2">
                  <c:v>20.8</c:v>
                </c:pt>
                <c:pt idx="3">
                  <c:v>21.8</c:v>
                </c:pt>
                <c:pt idx="4">
                  <c:v>22.91</c:v>
                </c:pt>
              </c:numCache>
            </c:numRef>
          </c:val>
          <c:extLst>
            <c:ext xmlns:c16="http://schemas.microsoft.com/office/drawing/2014/chart" uri="{C3380CC4-5D6E-409C-BE32-E72D297353CC}">
              <c16:uniqueId val="{00000000-462D-49F1-8D25-7E0A4192309C}"/>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24.26</c:v>
                </c:pt>
                <c:pt idx="1">
                  <c:v>25.55</c:v>
                </c:pt>
                <c:pt idx="2">
                  <c:v>26.73</c:v>
                </c:pt>
                <c:pt idx="3">
                  <c:v>28.09</c:v>
                </c:pt>
                <c:pt idx="4">
                  <c:v>29.51</c:v>
                </c:pt>
              </c:numCache>
            </c:numRef>
          </c:val>
          <c:smooth val="0"/>
          <c:extLst>
            <c:ext xmlns:c16="http://schemas.microsoft.com/office/drawing/2014/chart" uri="{C3380CC4-5D6E-409C-BE32-E72D297353CC}">
              <c16:uniqueId val="{00000001-462D-49F1-8D25-7E0A4192309C}"/>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F49-4AE0-A21C-467B0CE153D1}"/>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8F49-4AE0-A21C-467B0CE153D1}"/>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186.04</c:v>
                </c:pt>
                <c:pt idx="1">
                  <c:v>176.61</c:v>
                </c:pt>
                <c:pt idx="2">
                  <c:v>160.61000000000001</c:v>
                </c:pt>
                <c:pt idx="3">
                  <c:v>142.1</c:v>
                </c:pt>
                <c:pt idx="4">
                  <c:v>146.16999999999999</c:v>
                </c:pt>
              </c:numCache>
            </c:numRef>
          </c:val>
          <c:extLst>
            <c:ext xmlns:c16="http://schemas.microsoft.com/office/drawing/2014/chart" uri="{C3380CC4-5D6E-409C-BE32-E72D297353CC}">
              <c16:uniqueId val="{00000000-8AE8-4BBC-A3F7-5324236E07EC}"/>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170.76</c:v>
                </c:pt>
                <c:pt idx="1">
                  <c:v>169.11</c:v>
                </c:pt>
                <c:pt idx="2">
                  <c:v>157.01</c:v>
                </c:pt>
                <c:pt idx="3">
                  <c:v>147.65</c:v>
                </c:pt>
                <c:pt idx="4">
                  <c:v>150.03</c:v>
                </c:pt>
              </c:numCache>
            </c:numRef>
          </c:val>
          <c:smooth val="0"/>
          <c:extLst>
            <c:ext xmlns:c16="http://schemas.microsoft.com/office/drawing/2014/chart" uri="{C3380CC4-5D6E-409C-BE32-E72D297353CC}">
              <c16:uniqueId val="{00000001-8AE8-4BBC-A3F7-5324236E07EC}"/>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85.79</c:v>
                </c:pt>
                <c:pt idx="1">
                  <c:v>87.7</c:v>
                </c:pt>
                <c:pt idx="2">
                  <c:v>91.27</c:v>
                </c:pt>
                <c:pt idx="3">
                  <c:v>95.86</c:v>
                </c:pt>
                <c:pt idx="4">
                  <c:v>107.18</c:v>
                </c:pt>
              </c:numCache>
            </c:numRef>
          </c:val>
          <c:extLst>
            <c:ext xmlns:c16="http://schemas.microsoft.com/office/drawing/2014/chart" uri="{C3380CC4-5D6E-409C-BE32-E72D297353CC}">
              <c16:uniqueId val="{00000000-9837-4D5B-A1DA-839DA3D420D3}"/>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200.12</c:v>
                </c:pt>
                <c:pt idx="1">
                  <c:v>194.42</c:v>
                </c:pt>
                <c:pt idx="2">
                  <c:v>195.5</c:v>
                </c:pt>
                <c:pt idx="3">
                  <c:v>195.64</c:v>
                </c:pt>
                <c:pt idx="4">
                  <c:v>199.14</c:v>
                </c:pt>
              </c:numCache>
            </c:numRef>
          </c:val>
          <c:smooth val="0"/>
          <c:extLst>
            <c:ext xmlns:c16="http://schemas.microsoft.com/office/drawing/2014/chart" uri="{C3380CC4-5D6E-409C-BE32-E72D297353CC}">
              <c16:uniqueId val="{00000001-9837-4D5B-A1DA-839DA3D420D3}"/>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93.45</c:v>
                </c:pt>
                <c:pt idx="1">
                  <c:v>94.31</c:v>
                </c:pt>
                <c:pt idx="2">
                  <c:v>90.98</c:v>
                </c:pt>
                <c:pt idx="3">
                  <c:v>87.18</c:v>
                </c:pt>
                <c:pt idx="4">
                  <c:v>86.84</c:v>
                </c:pt>
              </c:numCache>
            </c:numRef>
          </c:val>
          <c:extLst>
            <c:ext xmlns:c16="http://schemas.microsoft.com/office/drawing/2014/chart" uri="{C3380CC4-5D6E-409C-BE32-E72D297353CC}">
              <c16:uniqueId val="{00000000-2EB8-4ED9-B5DB-C7C72F3639AA}"/>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98.26</c:v>
                </c:pt>
                <c:pt idx="1">
                  <c:v>100.4</c:v>
                </c:pt>
                <c:pt idx="2">
                  <c:v>96.51</c:v>
                </c:pt>
                <c:pt idx="3">
                  <c:v>95.29</c:v>
                </c:pt>
                <c:pt idx="4">
                  <c:v>95.27</c:v>
                </c:pt>
              </c:numCache>
            </c:numRef>
          </c:val>
          <c:smooth val="0"/>
          <c:extLst>
            <c:ext xmlns:c16="http://schemas.microsoft.com/office/drawing/2014/chart" uri="{C3380CC4-5D6E-409C-BE32-E72D297353CC}">
              <c16:uniqueId val="{00000001-2EB8-4ED9-B5DB-C7C72F3639AA}"/>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198.18</c:v>
                </c:pt>
                <c:pt idx="1">
                  <c:v>198.42</c:v>
                </c:pt>
                <c:pt idx="2">
                  <c:v>209.51</c:v>
                </c:pt>
                <c:pt idx="3">
                  <c:v>222.44</c:v>
                </c:pt>
                <c:pt idx="4">
                  <c:v>224.51</c:v>
                </c:pt>
              </c:numCache>
            </c:numRef>
          </c:val>
          <c:extLst>
            <c:ext xmlns:c16="http://schemas.microsoft.com/office/drawing/2014/chart" uri="{C3380CC4-5D6E-409C-BE32-E72D297353CC}">
              <c16:uniqueId val="{00000000-4402-4978-A462-A68B0E4CE36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172.33</c:v>
                </c:pt>
                <c:pt idx="1">
                  <c:v>172.8</c:v>
                </c:pt>
                <c:pt idx="2">
                  <c:v>180.94</c:v>
                </c:pt>
                <c:pt idx="3">
                  <c:v>186.56</c:v>
                </c:pt>
                <c:pt idx="4">
                  <c:v>189.6</c:v>
                </c:pt>
              </c:numCache>
            </c:numRef>
          </c:val>
          <c:smooth val="0"/>
          <c:extLst>
            <c:ext xmlns:c16="http://schemas.microsoft.com/office/drawing/2014/chart" uri="{C3380CC4-5D6E-409C-BE32-E72D297353CC}">
              <c16:uniqueId val="{00000001-4402-4978-A462-A68B0E4CE36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55" zoomScaleNormal="5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東京都</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政令市等</v>
      </c>
      <c r="X8" s="43"/>
      <c r="Y8" s="43"/>
      <c r="Z8" s="43"/>
      <c r="AA8" s="43"/>
      <c r="AB8" s="43"/>
      <c r="AC8" s="43"/>
      <c r="AD8" s="43" t="str">
        <f>データ!$M$6</f>
        <v>自治体職員</v>
      </c>
      <c r="AE8" s="43"/>
      <c r="AF8" s="43"/>
      <c r="AG8" s="43"/>
      <c r="AH8" s="43"/>
      <c r="AI8" s="43"/>
      <c r="AJ8" s="43"/>
      <c r="AK8" s="2"/>
      <c r="AL8" s="44">
        <f>データ!$R$6</f>
        <v>14002534</v>
      </c>
      <c r="AM8" s="44"/>
      <c r="AN8" s="44"/>
      <c r="AO8" s="44"/>
      <c r="AP8" s="44"/>
      <c r="AQ8" s="44"/>
      <c r="AR8" s="44"/>
      <c r="AS8" s="44"/>
      <c r="AT8" s="45">
        <f>データ!$S$6</f>
        <v>2199.94</v>
      </c>
      <c r="AU8" s="46"/>
      <c r="AV8" s="46"/>
      <c r="AW8" s="46"/>
      <c r="AX8" s="46"/>
      <c r="AY8" s="46"/>
      <c r="AZ8" s="46"/>
      <c r="BA8" s="46"/>
      <c r="BB8" s="47">
        <f>データ!$T$6</f>
        <v>6364.96</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82.31</v>
      </c>
      <c r="J10" s="46"/>
      <c r="K10" s="46"/>
      <c r="L10" s="46"/>
      <c r="M10" s="46"/>
      <c r="N10" s="46"/>
      <c r="O10" s="80"/>
      <c r="P10" s="47">
        <f>データ!$P$6</f>
        <v>100</v>
      </c>
      <c r="Q10" s="47"/>
      <c r="R10" s="47"/>
      <c r="S10" s="47"/>
      <c r="T10" s="47"/>
      <c r="U10" s="47"/>
      <c r="V10" s="47"/>
      <c r="W10" s="44">
        <f>データ!$Q$6</f>
        <v>2475</v>
      </c>
      <c r="X10" s="44"/>
      <c r="Y10" s="44"/>
      <c r="Z10" s="44"/>
      <c r="AA10" s="44"/>
      <c r="AB10" s="44"/>
      <c r="AC10" s="44"/>
      <c r="AD10" s="2"/>
      <c r="AE10" s="2"/>
      <c r="AF10" s="2"/>
      <c r="AG10" s="2"/>
      <c r="AH10" s="2"/>
      <c r="AI10" s="2"/>
      <c r="AJ10" s="2"/>
      <c r="AK10" s="2"/>
      <c r="AL10" s="44">
        <f>データ!$U$6</f>
        <v>13876055</v>
      </c>
      <c r="AM10" s="44"/>
      <c r="AN10" s="44"/>
      <c r="AO10" s="44"/>
      <c r="AP10" s="44"/>
      <c r="AQ10" s="44"/>
      <c r="AR10" s="44"/>
      <c r="AS10" s="44"/>
      <c r="AT10" s="45">
        <f>データ!$V$6</f>
        <v>1239.21</v>
      </c>
      <c r="AU10" s="46"/>
      <c r="AV10" s="46"/>
      <c r="AW10" s="46"/>
      <c r="AX10" s="46"/>
      <c r="AY10" s="46"/>
      <c r="AZ10" s="46"/>
      <c r="BA10" s="46"/>
      <c r="BB10" s="47">
        <f>データ!$W$6</f>
        <v>11197.5</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108</v>
      </c>
      <c r="BM16" s="57"/>
      <c r="BN16" s="57"/>
      <c r="BO16" s="57"/>
      <c r="BP16" s="57"/>
      <c r="BQ16" s="57"/>
      <c r="BR16" s="57"/>
      <c r="BS16" s="57"/>
      <c r="BT16" s="57"/>
      <c r="BU16" s="57"/>
      <c r="BV16" s="57"/>
      <c r="BW16" s="57"/>
      <c r="BX16" s="57"/>
      <c r="BY16" s="57"/>
      <c r="BZ16" s="5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109</v>
      </c>
      <c r="BM47" s="57"/>
      <c r="BN47" s="57"/>
      <c r="BO47" s="57"/>
      <c r="BP47" s="57"/>
      <c r="BQ47" s="57"/>
      <c r="BR47" s="57"/>
      <c r="BS47" s="57"/>
      <c r="BT47" s="57"/>
      <c r="BU47" s="57"/>
      <c r="BV47" s="57"/>
      <c r="BW47" s="57"/>
      <c r="BX47" s="57"/>
      <c r="BY47" s="57"/>
      <c r="BZ47" s="5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110</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yoIn7ZL2birJzTIMWCdCDN9MBeoPVpFejuYwmXO/VXw9lIZLPb96MH+6202cbrpfGKGK+XXYiUJpKM0UiPjnig==" saltValue="DMoDB3DspLFpncsUJ1p2j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27</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52</v>
      </c>
      <c r="B4" s="17"/>
      <c r="C4" s="17"/>
      <c r="D4" s="17"/>
      <c r="E4" s="17"/>
      <c r="F4" s="17"/>
      <c r="G4" s="17"/>
      <c r="H4" s="85"/>
      <c r="I4" s="86"/>
      <c r="J4" s="86"/>
      <c r="K4" s="86"/>
      <c r="L4" s="86"/>
      <c r="M4" s="86"/>
      <c r="N4" s="86"/>
      <c r="O4" s="86"/>
      <c r="P4" s="86"/>
      <c r="Q4" s="86"/>
      <c r="R4" s="86"/>
      <c r="S4" s="86"/>
      <c r="T4" s="86"/>
      <c r="U4" s="86"/>
      <c r="V4" s="86"/>
      <c r="W4" s="87"/>
      <c r="X4" s="81" t="s">
        <v>53</v>
      </c>
      <c r="Y4" s="81"/>
      <c r="Z4" s="81"/>
      <c r="AA4" s="81"/>
      <c r="AB4" s="81"/>
      <c r="AC4" s="81"/>
      <c r="AD4" s="81"/>
      <c r="AE4" s="81"/>
      <c r="AF4" s="81"/>
      <c r="AG4" s="81"/>
      <c r="AH4" s="81"/>
      <c r="AI4" s="81" t="s">
        <v>54</v>
      </c>
      <c r="AJ4" s="81"/>
      <c r="AK4" s="81"/>
      <c r="AL4" s="81"/>
      <c r="AM4" s="81"/>
      <c r="AN4" s="81"/>
      <c r="AO4" s="81"/>
      <c r="AP4" s="81"/>
      <c r="AQ4" s="81"/>
      <c r="AR4" s="81"/>
      <c r="AS4" s="81"/>
      <c r="AT4" s="81" t="s">
        <v>55</v>
      </c>
      <c r="AU4" s="81"/>
      <c r="AV4" s="81"/>
      <c r="AW4" s="81"/>
      <c r="AX4" s="81"/>
      <c r="AY4" s="81"/>
      <c r="AZ4" s="81"/>
      <c r="BA4" s="81"/>
      <c r="BB4" s="81"/>
      <c r="BC4" s="81"/>
      <c r="BD4" s="81"/>
      <c r="BE4" s="81" t="s">
        <v>56</v>
      </c>
      <c r="BF4" s="81"/>
      <c r="BG4" s="81"/>
      <c r="BH4" s="81"/>
      <c r="BI4" s="81"/>
      <c r="BJ4" s="81"/>
      <c r="BK4" s="81"/>
      <c r="BL4" s="81"/>
      <c r="BM4" s="81"/>
      <c r="BN4" s="81"/>
      <c r="BO4" s="81"/>
      <c r="BP4" s="81" t="s">
        <v>57</v>
      </c>
      <c r="BQ4" s="81"/>
      <c r="BR4" s="81"/>
      <c r="BS4" s="81"/>
      <c r="BT4" s="81"/>
      <c r="BU4" s="81"/>
      <c r="BV4" s="81"/>
      <c r="BW4" s="81"/>
      <c r="BX4" s="81"/>
      <c r="BY4" s="81"/>
      <c r="BZ4" s="81"/>
      <c r="CA4" s="81" t="s">
        <v>58</v>
      </c>
      <c r="CB4" s="81"/>
      <c r="CC4" s="81"/>
      <c r="CD4" s="81"/>
      <c r="CE4" s="81"/>
      <c r="CF4" s="81"/>
      <c r="CG4" s="81"/>
      <c r="CH4" s="81"/>
      <c r="CI4" s="81"/>
      <c r="CJ4" s="81"/>
      <c r="CK4" s="81"/>
      <c r="CL4" s="81" t="s">
        <v>59</v>
      </c>
      <c r="CM4" s="81"/>
      <c r="CN4" s="81"/>
      <c r="CO4" s="81"/>
      <c r="CP4" s="81"/>
      <c r="CQ4" s="81"/>
      <c r="CR4" s="81"/>
      <c r="CS4" s="81"/>
      <c r="CT4" s="81"/>
      <c r="CU4" s="81"/>
      <c r="CV4" s="81"/>
      <c r="CW4" s="81" t="s">
        <v>60</v>
      </c>
      <c r="CX4" s="81"/>
      <c r="CY4" s="81"/>
      <c r="CZ4" s="81"/>
      <c r="DA4" s="81"/>
      <c r="DB4" s="81"/>
      <c r="DC4" s="81"/>
      <c r="DD4" s="81"/>
      <c r="DE4" s="81"/>
      <c r="DF4" s="81"/>
      <c r="DG4" s="81"/>
      <c r="DH4" s="81" t="s">
        <v>61</v>
      </c>
      <c r="DI4" s="81"/>
      <c r="DJ4" s="81"/>
      <c r="DK4" s="81"/>
      <c r="DL4" s="81"/>
      <c r="DM4" s="81"/>
      <c r="DN4" s="81"/>
      <c r="DO4" s="81"/>
      <c r="DP4" s="81"/>
      <c r="DQ4" s="81"/>
      <c r="DR4" s="81"/>
      <c r="DS4" s="81" t="s">
        <v>62</v>
      </c>
      <c r="DT4" s="81"/>
      <c r="DU4" s="81"/>
      <c r="DV4" s="81"/>
      <c r="DW4" s="81"/>
      <c r="DX4" s="81"/>
      <c r="DY4" s="81"/>
      <c r="DZ4" s="81"/>
      <c r="EA4" s="81"/>
      <c r="EB4" s="81"/>
      <c r="EC4" s="81"/>
      <c r="ED4" s="81" t="s">
        <v>63</v>
      </c>
      <c r="EE4" s="81"/>
      <c r="EF4" s="81"/>
      <c r="EG4" s="81"/>
      <c r="EH4" s="81"/>
      <c r="EI4" s="81"/>
      <c r="EJ4" s="81"/>
      <c r="EK4" s="81"/>
      <c r="EL4" s="81"/>
      <c r="EM4" s="81"/>
      <c r="EN4" s="81"/>
    </row>
    <row r="5" spans="1:144" x14ac:dyDescent="0.15">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15">
      <c r="A6" s="15" t="s">
        <v>91</v>
      </c>
      <c r="B6" s="20">
        <f>B7</f>
        <v>2024</v>
      </c>
      <c r="C6" s="20">
        <f t="shared" ref="C6:W6" si="3">C7</f>
        <v>130001</v>
      </c>
      <c r="D6" s="20">
        <f t="shared" si="3"/>
        <v>46</v>
      </c>
      <c r="E6" s="20">
        <f t="shared" si="3"/>
        <v>1</v>
      </c>
      <c r="F6" s="20">
        <f t="shared" si="3"/>
        <v>0</v>
      </c>
      <c r="G6" s="20">
        <f t="shared" si="3"/>
        <v>1</v>
      </c>
      <c r="H6" s="20" t="str">
        <f t="shared" si="3"/>
        <v>東京都</v>
      </c>
      <c r="I6" s="20" t="str">
        <f t="shared" si="3"/>
        <v>法適用</v>
      </c>
      <c r="J6" s="20" t="str">
        <f t="shared" si="3"/>
        <v>水道事業</v>
      </c>
      <c r="K6" s="20" t="str">
        <f t="shared" si="3"/>
        <v>末端給水事業</v>
      </c>
      <c r="L6" s="20" t="str">
        <f t="shared" si="3"/>
        <v>政令市等</v>
      </c>
      <c r="M6" s="20" t="str">
        <f t="shared" si="3"/>
        <v>自治体職員</v>
      </c>
      <c r="N6" s="21" t="str">
        <f t="shared" si="3"/>
        <v>-</v>
      </c>
      <c r="O6" s="21">
        <f t="shared" si="3"/>
        <v>82.31</v>
      </c>
      <c r="P6" s="21">
        <f t="shared" si="3"/>
        <v>100</v>
      </c>
      <c r="Q6" s="21">
        <f t="shared" si="3"/>
        <v>2475</v>
      </c>
      <c r="R6" s="21">
        <f t="shared" si="3"/>
        <v>14002534</v>
      </c>
      <c r="S6" s="21">
        <f t="shared" si="3"/>
        <v>2199.94</v>
      </c>
      <c r="T6" s="21">
        <f t="shared" si="3"/>
        <v>6364.96</v>
      </c>
      <c r="U6" s="21">
        <f t="shared" si="3"/>
        <v>13876055</v>
      </c>
      <c r="V6" s="21">
        <f t="shared" si="3"/>
        <v>1239.21</v>
      </c>
      <c r="W6" s="21">
        <f t="shared" si="3"/>
        <v>11197.5</v>
      </c>
      <c r="X6" s="22">
        <f>IF(X7="",NA(),X7)</f>
        <v>106.56</v>
      </c>
      <c r="Y6" s="22">
        <f t="shared" ref="Y6:AG6" si="4">IF(Y7="",NA(),Y7)</f>
        <v>107.67</v>
      </c>
      <c r="Z6" s="22">
        <f t="shared" si="4"/>
        <v>104.2</v>
      </c>
      <c r="AA6" s="22">
        <f t="shared" si="4"/>
        <v>100.54</v>
      </c>
      <c r="AB6" s="22">
        <f t="shared" si="4"/>
        <v>100.08</v>
      </c>
      <c r="AC6" s="22">
        <f t="shared" si="4"/>
        <v>108.59</v>
      </c>
      <c r="AD6" s="22">
        <f t="shared" si="4"/>
        <v>110.89</v>
      </c>
      <c r="AE6" s="22">
        <f t="shared" si="4"/>
        <v>107.97</v>
      </c>
      <c r="AF6" s="22">
        <f t="shared" si="4"/>
        <v>106.75</v>
      </c>
      <c r="AG6" s="22">
        <f t="shared" si="4"/>
        <v>106.39</v>
      </c>
      <c r="AH6" s="21" t="str">
        <f>IF(AH7="","",IF(AH7="-","【-】","【"&amp;SUBSTITUTE(TEXT(AH7,"#,##0.00"),"-","△")&amp;"】"))</f>
        <v>【107.26】</v>
      </c>
      <c r="AI6" s="21">
        <f>IF(AI7="",NA(),AI7)</f>
        <v>0</v>
      </c>
      <c r="AJ6" s="21">
        <f t="shared" ref="AJ6:AR6" si="5">IF(AJ7="",NA(),AJ7)</f>
        <v>0</v>
      </c>
      <c r="AK6" s="21">
        <f t="shared" si="5"/>
        <v>0</v>
      </c>
      <c r="AL6" s="21">
        <f t="shared" si="5"/>
        <v>0</v>
      </c>
      <c r="AM6" s="21">
        <f t="shared" si="5"/>
        <v>0</v>
      </c>
      <c r="AN6" s="21">
        <f t="shared" si="5"/>
        <v>0</v>
      </c>
      <c r="AO6" s="21">
        <f t="shared" si="5"/>
        <v>0</v>
      </c>
      <c r="AP6" s="21">
        <f t="shared" si="5"/>
        <v>0</v>
      </c>
      <c r="AQ6" s="21">
        <f t="shared" si="5"/>
        <v>0</v>
      </c>
      <c r="AR6" s="21">
        <f t="shared" si="5"/>
        <v>0</v>
      </c>
      <c r="AS6" s="21" t="str">
        <f>IF(AS7="","",IF(AS7="-","【-】","【"&amp;SUBSTITUTE(TEXT(AS7,"#,##0.00"),"-","△")&amp;"】"))</f>
        <v>【1.61】</v>
      </c>
      <c r="AT6" s="22">
        <f>IF(AT7="",NA(),AT7)</f>
        <v>186.04</v>
      </c>
      <c r="AU6" s="22">
        <f t="shared" ref="AU6:BC6" si="6">IF(AU7="",NA(),AU7)</f>
        <v>176.61</v>
      </c>
      <c r="AV6" s="22">
        <f t="shared" si="6"/>
        <v>160.61000000000001</v>
      </c>
      <c r="AW6" s="22">
        <f t="shared" si="6"/>
        <v>142.1</v>
      </c>
      <c r="AX6" s="22">
        <f t="shared" si="6"/>
        <v>146.16999999999999</v>
      </c>
      <c r="AY6" s="22">
        <f t="shared" si="6"/>
        <v>170.76</v>
      </c>
      <c r="AZ6" s="22">
        <f t="shared" si="6"/>
        <v>169.11</v>
      </c>
      <c r="BA6" s="22">
        <f t="shared" si="6"/>
        <v>157.01</v>
      </c>
      <c r="BB6" s="22">
        <f t="shared" si="6"/>
        <v>147.65</v>
      </c>
      <c r="BC6" s="22">
        <f t="shared" si="6"/>
        <v>150.03</v>
      </c>
      <c r="BD6" s="21" t="str">
        <f>IF(BD7="","",IF(BD7="-","【-】","【"&amp;SUBSTITUTE(TEXT(BD7,"#,##0.00"),"-","△")&amp;"】"))</f>
        <v>【239.69】</v>
      </c>
      <c r="BE6" s="22">
        <f>IF(BE7="",NA(),BE7)</f>
        <v>85.79</v>
      </c>
      <c r="BF6" s="22">
        <f t="shared" ref="BF6:BN6" si="7">IF(BF7="",NA(),BF7)</f>
        <v>87.7</v>
      </c>
      <c r="BG6" s="22">
        <f t="shared" si="7"/>
        <v>91.27</v>
      </c>
      <c r="BH6" s="22">
        <f t="shared" si="7"/>
        <v>95.86</v>
      </c>
      <c r="BI6" s="22">
        <f t="shared" si="7"/>
        <v>107.18</v>
      </c>
      <c r="BJ6" s="22">
        <f t="shared" si="7"/>
        <v>200.12</v>
      </c>
      <c r="BK6" s="22">
        <f t="shared" si="7"/>
        <v>194.42</v>
      </c>
      <c r="BL6" s="22">
        <f t="shared" si="7"/>
        <v>195.5</v>
      </c>
      <c r="BM6" s="22">
        <f t="shared" si="7"/>
        <v>195.64</v>
      </c>
      <c r="BN6" s="22">
        <f t="shared" si="7"/>
        <v>199.14</v>
      </c>
      <c r="BO6" s="21" t="str">
        <f>IF(BO7="","",IF(BO7="-","【-】","【"&amp;SUBSTITUTE(TEXT(BO7,"#,##0.00"),"-","△")&amp;"】"))</f>
        <v>【264.86】</v>
      </c>
      <c r="BP6" s="22">
        <f>IF(BP7="",NA(),BP7)</f>
        <v>93.45</v>
      </c>
      <c r="BQ6" s="22">
        <f t="shared" ref="BQ6:BY6" si="8">IF(BQ7="",NA(),BQ7)</f>
        <v>94.31</v>
      </c>
      <c r="BR6" s="22">
        <f t="shared" si="8"/>
        <v>90.98</v>
      </c>
      <c r="BS6" s="22">
        <f t="shared" si="8"/>
        <v>87.18</v>
      </c>
      <c r="BT6" s="22">
        <f t="shared" si="8"/>
        <v>86.84</v>
      </c>
      <c r="BU6" s="22">
        <f t="shared" si="8"/>
        <v>98.26</v>
      </c>
      <c r="BV6" s="22">
        <f t="shared" si="8"/>
        <v>100.4</v>
      </c>
      <c r="BW6" s="22">
        <f t="shared" si="8"/>
        <v>96.51</v>
      </c>
      <c r="BX6" s="22">
        <f t="shared" si="8"/>
        <v>95.29</v>
      </c>
      <c r="BY6" s="22">
        <f t="shared" si="8"/>
        <v>95.27</v>
      </c>
      <c r="BZ6" s="21" t="str">
        <f>IF(BZ7="","",IF(BZ7="-","【-】","【"&amp;SUBSTITUTE(TEXT(BZ7,"#,##0.00"),"-","△")&amp;"】"))</f>
        <v>【97.59】</v>
      </c>
      <c r="CA6" s="22">
        <f>IF(CA7="",NA(),CA7)</f>
        <v>198.18</v>
      </c>
      <c r="CB6" s="22">
        <f t="shared" ref="CB6:CJ6" si="9">IF(CB7="",NA(),CB7)</f>
        <v>198.42</v>
      </c>
      <c r="CC6" s="22">
        <f t="shared" si="9"/>
        <v>209.51</v>
      </c>
      <c r="CD6" s="22">
        <f t="shared" si="9"/>
        <v>222.44</v>
      </c>
      <c r="CE6" s="22">
        <f t="shared" si="9"/>
        <v>224.51</v>
      </c>
      <c r="CF6" s="22">
        <f t="shared" si="9"/>
        <v>172.33</v>
      </c>
      <c r="CG6" s="22">
        <f t="shared" si="9"/>
        <v>172.8</v>
      </c>
      <c r="CH6" s="22">
        <f t="shared" si="9"/>
        <v>180.94</v>
      </c>
      <c r="CI6" s="22">
        <f t="shared" si="9"/>
        <v>186.56</v>
      </c>
      <c r="CJ6" s="22">
        <f t="shared" si="9"/>
        <v>189.6</v>
      </c>
      <c r="CK6" s="21" t="str">
        <f>IF(CK7="","",IF(CK7="-","【-】","【"&amp;SUBSTITUTE(TEXT(CK7,"#,##0.00"),"-","△")&amp;"】"))</f>
        <v>【181.66】</v>
      </c>
      <c r="CL6" s="22">
        <f>IF(CL7="",NA(),CL7)</f>
        <v>61.68</v>
      </c>
      <c r="CM6" s="22">
        <f t="shared" ref="CM6:CU6" si="10">IF(CM7="",NA(),CM7)</f>
        <v>60.9</v>
      </c>
      <c r="CN6" s="22">
        <f t="shared" si="10"/>
        <v>60.71</v>
      </c>
      <c r="CO6" s="22">
        <f t="shared" si="10"/>
        <v>60.94</v>
      </c>
      <c r="CP6" s="22">
        <f t="shared" si="10"/>
        <v>61.17</v>
      </c>
      <c r="CQ6" s="22">
        <f t="shared" si="10"/>
        <v>59.37</v>
      </c>
      <c r="CR6" s="22">
        <f t="shared" si="10"/>
        <v>58.84</v>
      </c>
      <c r="CS6" s="22">
        <f t="shared" si="10"/>
        <v>58.91</v>
      </c>
      <c r="CT6" s="22">
        <f t="shared" si="10"/>
        <v>58.89</v>
      </c>
      <c r="CU6" s="22">
        <f t="shared" si="10"/>
        <v>59.38</v>
      </c>
      <c r="CV6" s="21" t="str">
        <f>IF(CV7="","",IF(CV7="-","【-】","【"&amp;SUBSTITUTE(TEXT(CV7,"#,##0.00"),"-","△")&amp;"】"))</f>
        <v>【60.21】</v>
      </c>
      <c r="CW6" s="22">
        <f>IF(CW7="",NA(),CW7)</f>
        <v>95.7</v>
      </c>
      <c r="CX6" s="22">
        <f t="shared" ref="CX6:DF6" si="11">IF(CX7="",NA(),CX7)</f>
        <v>95.99</v>
      </c>
      <c r="CY6" s="22">
        <f t="shared" si="11"/>
        <v>95.7</v>
      </c>
      <c r="CZ6" s="22">
        <f t="shared" si="11"/>
        <v>95.51</v>
      </c>
      <c r="DA6" s="22">
        <f t="shared" si="11"/>
        <v>95.94</v>
      </c>
      <c r="DB6" s="22">
        <f t="shared" si="11"/>
        <v>93.68</v>
      </c>
      <c r="DC6" s="22">
        <f t="shared" si="11"/>
        <v>94.13</v>
      </c>
      <c r="DD6" s="22">
        <f t="shared" si="11"/>
        <v>93.84</v>
      </c>
      <c r="DE6" s="22">
        <f t="shared" si="11"/>
        <v>93.56</v>
      </c>
      <c r="DF6" s="22">
        <f t="shared" si="11"/>
        <v>93.7</v>
      </c>
      <c r="DG6" s="21" t="str">
        <f>IF(DG7="","",IF(DG7="-","【-】","【"&amp;SUBSTITUTE(TEXT(DG7,"#,##0.00"),"-","△")&amp;"】"))</f>
        <v>【89.21】</v>
      </c>
      <c r="DH6" s="22">
        <f>IF(DH7="",NA(),DH7)</f>
        <v>49.1</v>
      </c>
      <c r="DI6" s="22">
        <f t="shared" ref="DI6:DQ6" si="12">IF(DI7="",NA(),DI7)</f>
        <v>49.78</v>
      </c>
      <c r="DJ6" s="22">
        <f t="shared" si="12"/>
        <v>50.03</v>
      </c>
      <c r="DK6" s="22">
        <f t="shared" si="12"/>
        <v>50.23</v>
      </c>
      <c r="DL6" s="22">
        <f t="shared" si="12"/>
        <v>49.81</v>
      </c>
      <c r="DM6" s="22">
        <f t="shared" si="12"/>
        <v>50.32</v>
      </c>
      <c r="DN6" s="22">
        <f t="shared" si="12"/>
        <v>50.93</v>
      </c>
      <c r="DO6" s="22">
        <f t="shared" si="12"/>
        <v>51.24</v>
      </c>
      <c r="DP6" s="22">
        <f t="shared" si="12"/>
        <v>51.59</v>
      </c>
      <c r="DQ6" s="22">
        <f t="shared" si="12"/>
        <v>51.71</v>
      </c>
      <c r="DR6" s="21" t="str">
        <f>IF(DR7="","",IF(DR7="-","【-】","【"&amp;SUBSTITUTE(TEXT(DR7,"#,##0.00"),"-","△")&amp;"】"))</f>
        <v>【52.41】</v>
      </c>
      <c r="DS6" s="22">
        <f>IF(DS7="",NA(),DS7)</f>
        <v>18.79</v>
      </c>
      <c r="DT6" s="22">
        <f t="shared" ref="DT6:EB6" si="13">IF(DT7="",NA(),DT7)</f>
        <v>19.89</v>
      </c>
      <c r="DU6" s="22">
        <f t="shared" si="13"/>
        <v>20.8</v>
      </c>
      <c r="DV6" s="22">
        <f t="shared" si="13"/>
        <v>21.8</v>
      </c>
      <c r="DW6" s="22">
        <f t="shared" si="13"/>
        <v>22.91</v>
      </c>
      <c r="DX6" s="22">
        <f t="shared" si="13"/>
        <v>24.26</v>
      </c>
      <c r="DY6" s="22">
        <f t="shared" si="13"/>
        <v>25.55</v>
      </c>
      <c r="DZ6" s="22">
        <f t="shared" si="13"/>
        <v>26.73</v>
      </c>
      <c r="EA6" s="22">
        <f t="shared" si="13"/>
        <v>28.09</v>
      </c>
      <c r="EB6" s="22">
        <f t="shared" si="13"/>
        <v>29.51</v>
      </c>
      <c r="EC6" s="21" t="str">
        <f>IF(EC7="","",IF(EC7="-","【-】","【"&amp;SUBSTITUTE(TEXT(EC7,"#,##0.00"),"-","△")&amp;"】"))</f>
        <v>【26.78】</v>
      </c>
      <c r="ED6" s="22">
        <f>IF(ED7="",NA(),ED7)</f>
        <v>1.07</v>
      </c>
      <c r="EE6" s="22">
        <f t="shared" ref="EE6:EM6" si="14">IF(EE7="",NA(),EE7)</f>
        <v>1.1399999999999999</v>
      </c>
      <c r="EF6" s="22">
        <f t="shared" si="14"/>
        <v>1.25</v>
      </c>
      <c r="EG6" s="22">
        <f t="shared" si="14"/>
        <v>1.07</v>
      </c>
      <c r="EH6" s="22">
        <f t="shared" si="14"/>
        <v>0.98</v>
      </c>
      <c r="EI6" s="22">
        <f t="shared" si="14"/>
        <v>0.99</v>
      </c>
      <c r="EJ6" s="22">
        <f t="shared" si="14"/>
        <v>0.97</v>
      </c>
      <c r="EK6" s="22">
        <f t="shared" si="14"/>
        <v>1</v>
      </c>
      <c r="EL6" s="22">
        <f t="shared" si="14"/>
        <v>0.91</v>
      </c>
      <c r="EM6" s="22">
        <f t="shared" si="14"/>
        <v>0.86</v>
      </c>
      <c r="EN6" s="21" t="str">
        <f>IF(EN7="","",IF(EN7="-","【-】","【"&amp;SUBSTITUTE(TEXT(EN7,"#,##0.00"),"-","△")&amp;"】"))</f>
        <v>【0.59】</v>
      </c>
    </row>
    <row r="7" spans="1:144" s="23" customFormat="1" x14ac:dyDescent="0.15">
      <c r="A7" s="15"/>
      <c r="B7" s="24">
        <v>2024</v>
      </c>
      <c r="C7" s="24">
        <v>130001</v>
      </c>
      <c r="D7" s="24">
        <v>46</v>
      </c>
      <c r="E7" s="24">
        <v>1</v>
      </c>
      <c r="F7" s="24">
        <v>0</v>
      </c>
      <c r="G7" s="24">
        <v>1</v>
      </c>
      <c r="H7" s="24" t="s">
        <v>92</v>
      </c>
      <c r="I7" s="24" t="s">
        <v>93</v>
      </c>
      <c r="J7" s="24" t="s">
        <v>94</v>
      </c>
      <c r="K7" s="24" t="s">
        <v>95</v>
      </c>
      <c r="L7" s="24" t="s">
        <v>96</v>
      </c>
      <c r="M7" s="24" t="s">
        <v>97</v>
      </c>
      <c r="N7" s="25" t="s">
        <v>98</v>
      </c>
      <c r="O7" s="25">
        <v>82.31</v>
      </c>
      <c r="P7" s="25">
        <v>100</v>
      </c>
      <c r="Q7" s="25">
        <v>2475</v>
      </c>
      <c r="R7" s="25">
        <v>14002534</v>
      </c>
      <c r="S7" s="25">
        <v>2199.94</v>
      </c>
      <c r="T7" s="25">
        <v>6364.96</v>
      </c>
      <c r="U7" s="25">
        <v>13876055</v>
      </c>
      <c r="V7" s="25">
        <v>1239.21</v>
      </c>
      <c r="W7" s="25">
        <v>11197.5</v>
      </c>
      <c r="X7" s="25">
        <v>106.56</v>
      </c>
      <c r="Y7" s="25">
        <v>107.67</v>
      </c>
      <c r="Z7" s="25">
        <v>104.2</v>
      </c>
      <c r="AA7" s="25">
        <v>100.54</v>
      </c>
      <c r="AB7" s="25">
        <v>100.08</v>
      </c>
      <c r="AC7" s="25">
        <v>108.59</v>
      </c>
      <c r="AD7" s="25">
        <v>110.89</v>
      </c>
      <c r="AE7" s="25">
        <v>107.97</v>
      </c>
      <c r="AF7" s="25">
        <v>106.75</v>
      </c>
      <c r="AG7" s="25">
        <v>106.39</v>
      </c>
      <c r="AH7" s="25">
        <v>107.26</v>
      </c>
      <c r="AI7" s="25">
        <v>0</v>
      </c>
      <c r="AJ7" s="25">
        <v>0</v>
      </c>
      <c r="AK7" s="25">
        <v>0</v>
      </c>
      <c r="AL7" s="25">
        <v>0</v>
      </c>
      <c r="AM7" s="25">
        <v>0</v>
      </c>
      <c r="AN7" s="25">
        <v>0</v>
      </c>
      <c r="AO7" s="25">
        <v>0</v>
      </c>
      <c r="AP7" s="25">
        <v>0</v>
      </c>
      <c r="AQ7" s="25">
        <v>0</v>
      </c>
      <c r="AR7" s="25">
        <v>0</v>
      </c>
      <c r="AS7" s="25">
        <v>1.61</v>
      </c>
      <c r="AT7" s="25">
        <v>186.04</v>
      </c>
      <c r="AU7" s="25">
        <v>176.61</v>
      </c>
      <c r="AV7" s="25">
        <v>160.61000000000001</v>
      </c>
      <c r="AW7" s="25">
        <v>142.1</v>
      </c>
      <c r="AX7" s="25">
        <v>146.16999999999999</v>
      </c>
      <c r="AY7" s="25">
        <v>170.76</v>
      </c>
      <c r="AZ7" s="25">
        <v>169.11</v>
      </c>
      <c r="BA7" s="25">
        <v>157.01</v>
      </c>
      <c r="BB7" s="25">
        <v>147.65</v>
      </c>
      <c r="BC7" s="25">
        <v>150.03</v>
      </c>
      <c r="BD7" s="25">
        <v>239.69</v>
      </c>
      <c r="BE7" s="25">
        <v>85.79</v>
      </c>
      <c r="BF7" s="25">
        <v>87.7</v>
      </c>
      <c r="BG7" s="25">
        <v>91.27</v>
      </c>
      <c r="BH7" s="25">
        <v>95.86</v>
      </c>
      <c r="BI7" s="25">
        <v>107.18</v>
      </c>
      <c r="BJ7" s="25">
        <v>200.12</v>
      </c>
      <c r="BK7" s="25">
        <v>194.42</v>
      </c>
      <c r="BL7" s="25">
        <v>195.5</v>
      </c>
      <c r="BM7" s="25">
        <v>195.64</v>
      </c>
      <c r="BN7" s="25">
        <v>199.14</v>
      </c>
      <c r="BO7" s="25">
        <v>264.86</v>
      </c>
      <c r="BP7" s="25">
        <v>93.45</v>
      </c>
      <c r="BQ7" s="25">
        <v>94.31</v>
      </c>
      <c r="BR7" s="25">
        <v>90.98</v>
      </c>
      <c r="BS7" s="25">
        <v>87.18</v>
      </c>
      <c r="BT7" s="25">
        <v>86.84</v>
      </c>
      <c r="BU7" s="25">
        <v>98.26</v>
      </c>
      <c r="BV7" s="25">
        <v>100.4</v>
      </c>
      <c r="BW7" s="25">
        <v>96.51</v>
      </c>
      <c r="BX7" s="25">
        <v>95.29</v>
      </c>
      <c r="BY7" s="25">
        <v>95.27</v>
      </c>
      <c r="BZ7" s="25">
        <v>97.59</v>
      </c>
      <c r="CA7" s="25">
        <v>198.18</v>
      </c>
      <c r="CB7" s="25">
        <v>198.42</v>
      </c>
      <c r="CC7" s="25">
        <v>209.51</v>
      </c>
      <c r="CD7" s="25">
        <v>222.44</v>
      </c>
      <c r="CE7" s="25">
        <v>224.51</v>
      </c>
      <c r="CF7" s="25">
        <v>172.33</v>
      </c>
      <c r="CG7" s="25">
        <v>172.8</v>
      </c>
      <c r="CH7" s="25">
        <v>180.94</v>
      </c>
      <c r="CI7" s="25">
        <v>186.56</v>
      </c>
      <c r="CJ7" s="25">
        <v>189.6</v>
      </c>
      <c r="CK7" s="25">
        <v>181.66</v>
      </c>
      <c r="CL7" s="25">
        <v>61.68</v>
      </c>
      <c r="CM7" s="25">
        <v>60.9</v>
      </c>
      <c r="CN7" s="25">
        <v>60.71</v>
      </c>
      <c r="CO7" s="25">
        <v>60.94</v>
      </c>
      <c r="CP7" s="25">
        <v>61.17</v>
      </c>
      <c r="CQ7" s="25">
        <v>59.37</v>
      </c>
      <c r="CR7" s="25">
        <v>58.84</v>
      </c>
      <c r="CS7" s="25">
        <v>58.91</v>
      </c>
      <c r="CT7" s="25">
        <v>58.89</v>
      </c>
      <c r="CU7" s="25">
        <v>59.38</v>
      </c>
      <c r="CV7" s="25">
        <v>60.21</v>
      </c>
      <c r="CW7" s="25">
        <v>95.7</v>
      </c>
      <c r="CX7" s="25">
        <v>95.99</v>
      </c>
      <c r="CY7" s="25">
        <v>95.7</v>
      </c>
      <c r="CZ7" s="25">
        <v>95.51</v>
      </c>
      <c r="DA7" s="25">
        <v>95.94</v>
      </c>
      <c r="DB7" s="25">
        <v>93.68</v>
      </c>
      <c r="DC7" s="25">
        <v>94.13</v>
      </c>
      <c r="DD7" s="25">
        <v>93.84</v>
      </c>
      <c r="DE7" s="25">
        <v>93.56</v>
      </c>
      <c r="DF7" s="25">
        <v>93.7</v>
      </c>
      <c r="DG7" s="25">
        <v>89.21</v>
      </c>
      <c r="DH7" s="25">
        <v>49.1</v>
      </c>
      <c r="DI7" s="25">
        <v>49.78</v>
      </c>
      <c r="DJ7" s="25">
        <v>50.03</v>
      </c>
      <c r="DK7" s="25">
        <v>50.23</v>
      </c>
      <c r="DL7" s="25">
        <v>49.81</v>
      </c>
      <c r="DM7" s="25">
        <v>50.32</v>
      </c>
      <c r="DN7" s="25">
        <v>50.93</v>
      </c>
      <c r="DO7" s="25">
        <v>51.24</v>
      </c>
      <c r="DP7" s="25">
        <v>51.59</v>
      </c>
      <c r="DQ7" s="25">
        <v>51.71</v>
      </c>
      <c r="DR7" s="25">
        <v>52.41</v>
      </c>
      <c r="DS7" s="25">
        <v>18.79</v>
      </c>
      <c r="DT7" s="25">
        <v>19.89</v>
      </c>
      <c r="DU7" s="25">
        <v>20.8</v>
      </c>
      <c r="DV7" s="25">
        <v>21.8</v>
      </c>
      <c r="DW7" s="25">
        <v>22.91</v>
      </c>
      <c r="DX7" s="25">
        <v>24.26</v>
      </c>
      <c r="DY7" s="25">
        <v>25.55</v>
      </c>
      <c r="DZ7" s="25">
        <v>26.73</v>
      </c>
      <c r="EA7" s="25">
        <v>28.09</v>
      </c>
      <c r="EB7" s="25">
        <v>29.51</v>
      </c>
      <c r="EC7" s="25">
        <v>26.78</v>
      </c>
      <c r="ED7" s="25">
        <v>1.07</v>
      </c>
      <c r="EE7" s="25">
        <v>1.1399999999999999</v>
      </c>
      <c r="EF7" s="25">
        <v>1.25</v>
      </c>
      <c r="EG7" s="25">
        <v>1.07</v>
      </c>
      <c r="EH7" s="25">
        <v>0.98</v>
      </c>
      <c r="EI7" s="25">
        <v>0.99</v>
      </c>
      <c r="EJ7" s="25">
        <v>0.97</v>
      </c>
      <c r="EK7" s="25">
        <v>1</v>
      </c>
      <c r="EL7" s="25">
        <v>0.91</v>
      </c>
      <c r="EM7" s="25">
        <v>0.86</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104</v>
      </c>
    </row>
    <row r="12" spans="1:144" x14ac:dyDescent="0.15">
      <c r="B12">
        <v>1</v>
      </c>
      <c r="C12">
        <v>1</v>
      </c>
      <c r="D12">
        <v>1</v>
      </c>
      <c r="E12">
        <v>1</v>
      </c>
      <c r="F12">
        <v>1</v>
      </c>
      <c r="G12" t="s">
        <v>105</v>
      </c>
    </row>
    <row r="13" spans="1:144" x14ac:dyDescent="0.15">
      <c r="B13" t="s">
        <v>106</v>
      </c>
      <c r="C13" t="s">
        <v>106</v>
      </c>
      <c r="D13" t="s">
        <v>106</v>
      </c>
      <c r="E13" t="s">
        <v>106</v>
      </c>
      <c r="F13" t="s">
        <v>106</v>
      </c>
      <c r="G13" t="s">
        <v>107</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水道局総務部主計課</cp:lastModifiedBy>
  <dcterms:created xsi:type="dcterms:W3CDTF">2025-12-12T09:14:49Z</dcterms:created>
  <dcterms:modified xsi:type="dcterms:W3CDTF">2026-03-11T04:11:50Z</dcterms:modified>
  <cp:category/>
</cp:coreProperties>
</file>